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1w08y8n0t4d121_49cf\msg\file\2026-10\"/>
    </mc:Choice>
  </mc:AlternateContent>
  <bookViews>
    <workbookView windowWidth="20640" windowHeight="13815"/>
  </bookViews>
  <sheets>
    <sheet name="Sheet1" sheetId="1" r:id="rId1"/>
  </sheets>
  <definedNames>
    <definedName name="_xlnm._FilterDatabase" localSheetId="0" hidden="1">Sheet1!$A$3:$K$39</definedName>
    <definedName name="_xlnm.Print_Area" localSheetId="0">Sheet1!$A$1:$K$39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<sst xmlns="http://schemas.openxmlformats.org/spreadsheetml/2006/main" count="181" uniqueCount="103">
  <si>
    <t>附件</t>
  </si>
  <si>
    <t>福州市现代商贸流通体系试点城市拟通过验收建设项目汇总表</t>
  </si>
  <si>
    <t>序号</t>
  </si>
  <si>
    <t>县（市、区）</t>
  </si>
  <si>
    <t>申报单位</t>
  </si>
  <si>
    <t>项目名称</t>
  </si>
  <si>
    <t>项目方向</t>
  </si>
  <si>
    <t>总有效投资额
（万元）</t>
  </si>
  <si>
    <t>拟总补助金额（万元）</t>
  </si>
  <si>
    <t>预拨付金额（万元）</t>
  </si>
  <si>
    <t>本次拟补助金额
（万元）</t>
  </si>
  <si>
    <t>补助标准</t>
  </si>
  <si>
    <t>备注</t>
  </si>
  <si>
    <t>2026年7月批次验收（共7个项目，本次拟总补助金额3607万元）</t>
  </si>
  <si>
    <t>连江县</t>
  </si>
  <si>
    <t>福州龙福食品有限公司</t>
  </si>
  <si>
    <t>农产品智能立体仓建设项目</t>
  </si>
  <si>
    <t>城乡商贸流通</t>
  </si>
  <si>
    <t>支持资金比例不超过有效投资额的30%，单个项目试点资金补助金额不超过2000万元。</t>
  </si>
  <si>
    <t>永泰县</t>
  </si>
  <si>
    <t>福建省狸李电子商务有限公司</t>
  </si>
  <si>
    <t>永泰县电子商务供应链云仓项目</t>
  </si>
  <si>
    <t>农村商贸流通</t>
  </si>
  <si>
    <t>闽侯县</t>
  </si>
  <si>
    <t>福建瑞丰快递有限公司</t>
  </si>
  <si>
    <t>福州分公司输送分拣设备更新改造建设项目</t>
  </si>
  <si>
    <t>福建臻奇农物联网科技有限公司</t>
  </si>
  <si>
    <t>臻奇农产品供应链中心建设项目</t>
  </si>
  <si>
    <t>生活必需品保供</t>
  </si>
  <si>
    <t>福清市</t>
  </si>
  <si>
    <t>福清好又多百货商业广场有限公司</t>
  </si>
  <si>
    <t>沃尔玛门店改造升级三期项目建设项目</t>
  </si>
  <si>
    <t>福清闽桂果蔬冷冻加工有限公司</t>
  </si>
  <si>
    <t>闽桂水产品冷链仓储物流项目</t>
  </si>
  <si>
    <t>福清市雅比斯供应链管理有限公司</t>
  </si>
  <si>
    <t>雅比斯供应链云仓项目</t>
  </si>
  <si>
    <t>2026年8月批次验收（共12个项目，本次拟总补助金额9826万元）</t>
  </si>
  <si>
    <t>仓山区</t>
  </si>
  <si>
    <t>福建同春药业股份有限公司</t>
  </si>
  <si>
    <t>福建同春生物医药产业园项目</t>
  </si>
  <si>
    <t>流通骨干企业</t>
  </si>
  <si>
    <t>预验收有效投资额2015.51万元，本次验收有效投资额2446.5万元，总计4462.01万元。</t>
  </si>
  <si>
    <t>福建兴晟优品实业有限公司</t>
  </si>
  <si>
    <t>兴晟优品生鲜副食品冷冻仓配供应中心</t>
  </si>
  <si>
    <t>福州京邦达供应链科技有限公司</t>
  </si>
  <si>
    <t>福州京东城乡配送综合能力提升项目</t>
  </si>
  <si>
    <t>高新区</t>
  </si>
  <si>
    <t>恒丰鼎股份有限公司</t>
  </si>
  <si>
    <t>恒丰鼎数智化绿色综合分拣中心及回收体系</t>
  </si>
  <si>
    <t>再生资源回收</t>
  </si>
  <si>
    <t>支持资金比例不超过有效投资额的40%，单个项目试点资金补助金额不超过3000万元。</t>
  </si>
  <si>
    <t>福建新紫金医药有限公司</t>
  </si>
  <si>
    <t>新紫金智慧物流中心升级扩建</t>
  </si>
  <si>
    <t>福州汇果乐贸易有限公司</t>
  </si>
  <si>
    <t>汇果乐冷库装修建设改造项目</t>
  </si>
  <si>
    <t>福建津润冷链物流有限公司</t>
  </si>
  <si>
    <t>福建津润农副食品加工及超低温冷链物流园</t>
  </si>
  <si>
    <t>福州闽侯永辉超市有限公司</t>
  </si>
  <si>
    <t>昙石山门店改造升级项目</t>
  </si>
  <si>
    <t>马尾区</t>
  </si>
  <si>
    <t>福建华闽深冷食品有限公司</t>
  </si>
  <si>
    <t>华闽深冷食品加工及冷链物流园</t>
  </si>
  <si>
    <t>福建长隆纺织有限公司</t>
  </si>
  <si>
    <t>智慧冷链科技产业园</t>
  </si>
  <si>
    <t>晋安区</t>
  </si>
  <si>
    <t>福州城投新基建集团有限公司</t>
  </si>
  <si>
    <t>全品类塑料再生资源分拣厂及数字化回收系统</t>
  </si>
  <si>
    <t>经研究，因预验收后国家政策发生变化，不再继续补助。预验收有效投资额8855.96万元，本次验收有效投资额301.09万元，总计9157.05万元。</t>
  </si>
  <si>
    <t>中国邮政集团有限公司福州市分公司</t>
  </si>
  <si>
    <t>福州国际互换局</t>
  </si>
  <si>
    <t>2026年9月批次验收（共13个项目，结合资金余量，同比例调整为满额补助金额的71.135%，扣除预拨付金额1089万元，本次拟总补助金额4756万元）</t>
  </si>
  <si>
    <t>福州天鲜配农业发展有限公司</t>
  </si>
  <si>
    <t>天鲜配食配供应链全冷链仓库改造项目</t>
  </si>
  <si>
    <t>福建达诚食品有限公司</t>
  </si>
  <si>
    <t>达诚水产品加工与配送中心项目</t>
  </si>
  <si>
    <t>罗源县</t>
  </si>
  <si>
    <t>罗源县城乡建设发展集团有限公司</t>
  </si>
  <si>
    <t>罗源县中心农贸市场建设项目</t>
  </si>
  <si>
    <t>支持资金比例不超过有效投资额的40%，单个项目试点资金补助金额不超过2000万元。</t>
  </si>
  <si>
    <t>福州顺丰速运有限公司</t>
  </si>
  <si>
    <t>福州顺丰速运有限公司闽侯分公司搬迁改造</t>
  </si>
  <si>
    <t>福州市城投商业管理有限公司</t>
  </si>
  <si>
    <t>榕城广场农贸市场</t>
  </si>
  <si>
    <t>福建华威农商（集团）有限公司</t>
  </si>
  <si>
    <t>华威西营里农产品批发市场智慧化提升项目</t>
  </si>
  <si>
    <t>福建九州通医药有限公司</t>
  </si>
  <si>
    <t>福建九州通大健康产业总部基地</t>
  </si>
  <si>
    <t>福建福到食品有限公司</t>
  </si>
  <si>
    <t>速冻调理食品加工项目（冷库及配套设施设备）</t>
  </si>
  <si>
    <t>鼓楼区</t>
  </si>
  <si>
    <t>福州六意企业管理有限公司</t>
  </si>
  <si>
    <t>六意物流配送中心建设项目</t>
  </si>
  <si>
    <t>永辉超市股份有限公司</t>
  </si>
  <si>
    <t>零售网点改造升级项目</t>
  </si>
  <si>
    <t>预验收有效投资额2383.1万元，本次有效投资额1665.68万元，总有效投资额4048.78万元。</t>
  </si>
  <si>
    <t>福建永辉超市有限公司</t>
  </si>
  <si>
    <t>消费终端网络网点改造升级项目</t>
  </si>
  <si>
    <t>预验收有效投资额3066.51万元，本次有效投资额700.27万元，总有效投资额3766.78万元，</t>
  </si>
  <si>
    <t>福州久号元兴科技有限公司</t>
  </si>
  <si>
    <t>久号食堂中央厨房及仓储配送装修改造</t>
  </si>
  <si>
    <t>福建省供销实业有限公司</t>
  </si>
  <si>
    <t>福建省供销实业数字云仓项目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</si>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</sst>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1"/>
      <name val="黑体"/>
      <charset val="134"/>
    </font>
    <font>
      <sz val="14"/>
      <name val="黑体"/>
      <charset val="134"/>
    </font>
    <font>
      <sz val="10"/>
      <name val="仿宋_GB2312"/>
      <charset val="134"/>
    </font>
    <font>
      <sz val="10"/>
      <name val="仿宋_GB2312"/>
      <charset val="0"/>
    </font>
    <font>
      <sz val="11"/>
      <color theme="1"/>
      <name val="仿宋_GB2312"/>
      <charset val="134"/>
    </font>
    <font>
      <sz val="11"/>
      <color rgb="FFFF0000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b/>
      <sz val="10"/>
      <name val="仿宋_GB2312"/>
      <charset val="134"/>
    </font>
    <font>
      <b/>
      <sz val="11"/>
      <name val="仿宋_GB2312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>
      <alignment vertical="center"/>
    </xf>
    <xf numFmtId="0" fontId="9" fillId="0" borderId="2" xfId="0" applyFont="1" applyFill="1" applyBorder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0" fontId="11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/>
    </xf>
    <xf numFmtId="176" fontId="15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9"/>
  <sheetViews>
    <sheetView tabSelected="1" zoomScale="80" zoomScaleNormal="80" workbookViewId="0">
      <selection activeCell="A4" sqref="A4:K4"/>
    </sheetView>
  </sheetViews>
  <sheetFormatPr defaultColWidth="9.025" defaultRowHeight="13.5"/>
  <cols>
    <col min="1" max="1" width="5.975" customWidth="1"/>
    <col min="2" max="2" width="16.25" customWidth="1"/>
    <col min="3" max="3" width="16.2666666666667" customWidth="1"/>
    <col min="4" max="4" width="13.375" customWidth="1"/>
    <col min="6" max="6" width="16.3333333333333" customWidth="1"/>
    <col min="9" max="10" width="30.6" customWidth="1"/>
    <col min="11" max="11" width="36.6" customWidth="1"/>
  </cols>
  <sheetData>
    <row r="1" ht="34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6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0.5" spans="1:11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7" t="s">
        <v>11</v>
      </c>
      <c r="K3" s="7" t="s">
        <v>12</v>
      </c>
    </row>
    <row r="4" ht="47" customHeight="1" spans="1:11">
      <c r="A4" s="8" t="s">
        <v>13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ht="36" spans="1:11">
      <c r="A5" s="9">
        <v>1</v>
      </c>
      <c r="B5" s="10" t="s">
        <v>14</v>
      </c>
      <c r="C5" s="10" t="s">
        <v>15</v>
      </c>
      <c r="D5" s="10" t="s">
        <v>16</v>
      </c>
      <c r="E5" s="11" t="s">
        <v>17</v>
      </c>
      <c r="F5" s="12">
        <v>5283.19</v>
      </c>
      <c r="G5" s="13">
        <f>INT(F5*0.3)</f>
        <v>1584</v>
      </c>
      <c r="H5" s="13"/>
      <c r="I5" s="14">
        <f>G5-H5</f>
        <v>1584</v>
      </c>
      <c r="J5" s="9" t="s">
        <v>18</v>
      </c>
      <c r="K5" s="15"/>
    </row>
    <row r="6" ht="36" spans="1:11">
      <c r="A6" s="16">
        <v>2</v>
      </c>
      <c r="B6" s="17" t="s">
        <v>19</v>
      </c>
      <c r="C6" s="17" t="s">
        <v>20</v>
      </c>
      <c r="D6" s="17" t="s">
        <v>21</v>
      </c>
      <c r="E6" s="18" t="s">
        <v>22</v>
      </c>
      <c r="F6" s="19">
        <v>117.07</v>
      </c>
      <c r="G6" s="20">
        <f t="shared" ref="G6:G11" si="0">INT(F6*0.3)</f>
        <v>35</v>
      </c>
      <c r="H6" s="20"/>
      <c r="I6" s="21">
        <f t="shared" ref="I6:I11" si="1">G6-H6</f>
        <v>35</v>
      </c>
      <c r="J6" s="16" t="s">
        <v>18</v>
      </c>
      <c r="K6" s="22"/>
    </row>
    <row r="7" ht="36" spans="1:11">
      <c r="A7" s="16">
        <v>3</v>
      </c>
      <c r="B7" s="17" t="s">
        <v>23</v>
      </c>
      <c r="C7" s="17" t="s">
        <v>24</v>
      </c>
      <c r="D7" s="17" t="s">
        <v>25</v>
      </c>
      <c r="E7" s="11" t="s">
        <v>17</v>
      </c>
      <c r="F7" s="19">
        <v>4752.97</v>
      </c>
      <c r="G7" s="20">
        <f t="shared" si="0"/>
        <v>1425</v>
      </c>
      <c r="H7" s="20"/>
      <c r="I7" s="21">
        <f t="shared" si="1"/>
        <v>1425</v>
      </c>
      <c r="J7" s="16" t="s">
        <v>18</v>
      </c>
      <c r="K7" s="23"/>
    </row>
    <row r="8" ht="36" spans="1:11">
      <c r="A8" s="16">
        <v>4</v>
      </c>
      <c r="B8" s="17" t="s">
        <v>23</v>
      </c>
      <c r="C8" s="17" t="s">
        <v>26</v>
      </c>
      <c r="D8" s="17" t="s">
        <v>27</v>
      </c>
      <c r="E8" s="11" t="s">
        <v>28</v>
      </c>
      <c r="F8" s="19">
        <v>596.96</v>
      </c>
      <c r="G8" s="20">
        <f t="shared" si="0"/>
        <v>179</v>
      </c>
      <c r="H8" s="24"/>
      <c r="I8" s="21">
        <f t="shared" si="1"/>
        <v>179</v>
      </c>
      <c r="J8" s="16" t="s">
        <v>18</v>
      </c>
      <c r="K8" s="22"/>
    </row>
    <row r="9" ht="36" spans="1:11">
      <c r="A9" s="16">
        <v>5</v>
      </c>
      <c r="B9" s="17" t="s">
        <v>29</v>
      </c>
      <c r="C9" s="17" t="s">
        <v>30</v>
      </c>
      <c r="D9" s="17" t="s">
        <v>31</v>
      </c>
      <c r="E9" s="11" t="s">
        <v>28</v>
      </c>
      <c r="F9" s="19">
        <v>366.22</v>
      </c>
      <c r="G9" s="20">
        <f t="shared" si="0"/>
        <v>109</v>
      </c>
      <c r="H9" s="24"/>
      <c r="I9" s="21">
        <f t="shared" si="1"/>
        <v>109</v>
      </c>
      <c r="J9" s="16" t="s">
        <v>18</v>
      </c>
      <c r="K9" s="22"/>
    </row>
    <row r="10" ht="36" spans="1:11">
      <c r="A10" s="16">
        <v>6</v>
      </c>
      <c r="B10" s="17" t="s">
        <v>29</v>
      </c>
      <c r="C10" s="17" t="s">
        <v>32</v>
      </c>
      <c r="D10" s="17" t="s">
        <v>33</v>
      </c>
      <c r="E10" s="11" t="s">
        <v>17</v>
      </c>
      <c r="F10" s="19">
        <v>566.09</v>
      </c>
      <c r="G10" s="20">
        <f t="shared" si="0"/>
        <v>169</v>
      </c>
      <c r="H10" s="24"/>
      <c r="I10" s="21">
        <f t="shared" si="1"/>
        <v>169</v>
      </c>
      <c r="J10" s="16" t="s">
        <v>18</v>
      </c>
      <c r="K10" s="22"/>
    </row>
    <row r="11" ht="66" customHeight="1" spans="1:11">
      <c r="A11" s="25">
        <v>7</v>
      </c>
      <c r="B11" s="26" t="s">
        <v>29</v>
      </c>
      <c r="C11" s="26" t="s">
        <v>34</v>
      </c>
      <c r="D11" s="26" t="s">
        <v>35</v>
      </c>
      <c r="E11" s="11" t="s">
        <v>22</v>
      </c>
      <c r="F11" s="27">
        <v>353.55</v>
      </c>
      <c r="G11" s="28">
        <f t="shared" si="0"/>
        <v>106</v>
      </c>
      <c r="H11" s="29"/>
      <c r="I11" s="30">
        <f t="shared" si="1"/>
        <v>106</v>
      </c>
      <c r="J11" s="25" t="s">
        <v>18</v>
      </c>
      <c r="K11" s="31"/>
    </row>
    <row r="12" ht="45" customHeight="1" spans="1:11">
      <c r="A12" s="8" t="s">
        <v>36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36" spans="1:11">
      <c r="A13" s="32">
        <v>8</v>
      </c>
      <c r="B13" s="10" t="s">
        <v>37</v>
      </c>
      <c r="C13" s="10" t="s">
        <v>38</v>
      </c>
      <c r="D13" s="10" t="s">
        <v>39</v>
      </c>
      <c r="E13" s="10" t="s">
        <v>40</v>
      </c>
      <c r="F13" s="33">
        <v>4462.01</v>
      </c>
      <c r="G13" s="13">
        <f>INT(F13*0.3)</f>
        <v>1338</v>
      </c>
      <c r="H13" s="13">
        <v>403</v>
      </c>
      <c r="I13" s="14">
        <f>G13-H13</f>
        <v>935</v>
      </c>
      <c r="J13" s="9" t="s">
        <v>18</v>
      </c>
      <c r="K13" s="19" t="s">
        <v>41</v>
      </c>
    </row>
    <row r="14" ht="36" spans="1:11">
      <c r="A14" s="32">
        <v>9</v>
      </c>
      <c r="B14" s="17" t="s">
        <v>37</v>
      </c>
      <c r="C14" s="17" t="s">
        <v>42</v>
      </c>
      <c r="D14" s="17" t="s">
        <v>43</v>
      </c>
      <c r="E14" s="16" t="s">
        <v>17</v>
      </c>
      <c r="F14" s="34">
        <v>249.07</v>
      </c>
      <c r="G14" s="20">
        <f t="shared" ref="G14:G24" si="2">INT(F14*0.3)</f>
        <v>74</v>
      </c>
      <c r="H14" s="20"/>
      <c r="I14" s="14">
        <f t="shared" ref="I14:I24" si="3">G14-H14</f>
        <v>74</v>
      </c>
      <c r="J14" s="16" t="s">
        <v>18</v>
      </c>
      <c r="K14" s="22"/>
    </row>
    <row r="15" ht="36" spans="1:11">
      <c r="A15" s="32">
        <v>10</v>
      </c>
      <c r="B15" s="17" t="s">
        <v>37</v>
      </c>
      <c r="C15" s="17" t="s">
        <v>44</v>
      </c>
      <c r="D15" s="17" t="s">
        <v>45</v>
      </c>
      <c r="E15" s="18" t="s">
        <v>17</v>
      </c>
      <c r="F15" s="34">
        <v>1451.94</v>
      </c>
      <c r="G15" s="20">
        <f t="shared" si="2"/>
        <v>435</v>
      </c>
      <c r="H15" s="20"/>
      <c r="I15" s="14">
        <f t="shared" si="3"/>
        <v>435</v>
      </c>
      <c r="J15" s="16" t="s">
        <v>18</v>
      </c>
      <c r="K15" s="22"/>
    </row>
    <row r="16" ht="36" spans="1:11">
      <c r="A16" s="32">
        <v>11</v>
      </c>
      <c r="B16" s="17" t="s">
        <v>46</v>
      </c>
      <c r="C16" s="17" t="s">
        <v>47</v>
      </c>
      <c r="D16" s="17" t="s">
        <v>48</v>
      </c>
      <c r="E16" s="18" t="s">
        <v>49</v>
      </c>
      <c r="F16" s="34">
        <v>5819.22</v>
      </c>
      <c r="G16" s="20">
        <f>INT(F16*0.4)</f>
        <v>2327</v>
      </c>
      <c r="H16" s="35"/>
      <c r="I16" s="14">
        <f t="shared" si="3"/>
        <v>2327</v>
      </c>
      <c r="J16" s="16" t="s">
        <v>50</v>
      </c>
      <c r="K16" s="23"/>
    </row>
    <row r="17" ht="36" spans="1:11">
      <c r="A17" s="32">
        <v>12</v>
      </c>
      <c r="B17" s="17" t="s">
        <v>46</v>
      </c>
      <c r="C17" s="17" t="s">
        <v>51</v>
      </c>
      <c r="D17" s="17" t="s">
        <v>52</v>
      </c>
      <c r="E17" s="18" t="s">
        <v>17</v>
      </c>
      <c r="F17" s="34">
        <v>3260.28</v>
      </c>
      <c r="G17" s="20">
        <f t="shared" si="2"/>
        <v>978</v>
      </c>
      <c r="H17" s="35"/>
      <c r="I17" s="14">
        <f t="shared" si="3"/>
        <v>978</v>
      </c>
      <c r="J17" s="16" t="s">
        <v>18</v>
      </c>
      <c r="K17" s="36"/>
    </row>
    <row r="18" ht="36" spans="1:11">
      <c r="A18" s="32">
        <v>13</v>
      </c>
      <c r="B18" s="17" t="s">
        <v>23</v>
      </c>
      <c r="C18" s="17" t="s">
        <v>53</v>
      </c>
      <c r="D18" s="17" t="s">
        <v>54</v>
      </c>
      <c r="E18" s="18" t="s">
        <v>17</v>
      </c>
      <c r="F18" s="34">
        <v>414.87</v>
      </c>
      <c r="G18" s="20">
        <f t="shared" si="2"/>
        <v>124</v>
      </c>
      <c r="H18" s="35"/>
      <c r="I18" s="14">
        <f t="shared" si="3"/>
        <v>124</v>
      </c>
      <c r="J18" s="16" t="s">
        <v>18</v>
      </c>
      <c r="K18" s="22"/>
    </row>
    <row r="19" ht="36" spans="1:11">
      <c r="A19" s="32">
        <v>14</v>
      </c>
      <c r="B19" s="17" t="s">
        <v>23</v>
      </c>
      <c r="C19" s="17" t="s">
        <v>55</v>
      </c>
      <c r="D19" s="17" t="s">
        <v>56</v>
      </c>
      <c r="E19" s="18" t="s">
        <v>17</v>
      </c>
      <c r="F19" s="34">
        <v>4042.13</v>
      </c>
      <c r="G19" s="20">
        <f t="shared" si="2"/>
        <v>1212</v>
      </c>
      <c r="H19" s="35"/>
      <c r="I19" s="14">
        <f t="shared" si="3"/>
        <v>1212</v>
      </c>
      <c r="J19" s="16" t="s">
        <v>18</v>
      </c>
      <c r="K19" s="22"/>
    </row>
    <row r="20" ht="36" spans="1:11">
      <c r="A20" s="32">
        <v>15</v>
      </c>
      <c r="B20" s="17" t="s">
        <v>23</v>
      </c>
      <c r="C20" s="17" t="s">
        <v>57</v>
      </c>
      <c r="D20" s="17" t="s">
        <v>58</v>
      </c>
      <c r="E20" s="18" t="s">
        <v>28</v>
      </c>
      <c r="F20" s="34">
        <v>627.7</v>
      </c>
      <c r="G20" s="20">
        <f t="shared" si="2"/>
        <v>188</v>
      </c>
      <c r="H20" s="35"/>
      <c r="I20" s="14">
        <f t="shared" si="3"/>
        <v>188</v>
      </c>
      <c r="J20" s="16" t="s">
        <v>18</v>
      </c>
      <c r="K20" s="22"/>
    </row>
    <row r="21" ht="36" spans="1:11">
      <c r="A21" s="32">
        <v>16</v>
      </c>
      <c r="B21" s="17" t="s">
        <v>59</v>
      </c>
      <c r="C21" s="17" t="s">
        <v>60</v>
      </c>
      <c r="D21" s="17" t="s">
        <v>61</v>
      </c>
      <c r="E21" s="18" t="s">
        <v>28</v>
      </c>
      <c r="F21" s="34">
        <v>6753.09</v>
      </c>
      <c r="G21" s="20">
        <v>2000</v>
      </c>
      <c r="H21" s="35"/>
      <c r="I21" s="14">
        <f t="shared" si="3"/>
        <v>2000</v>
      </c>
      <c r="J21" s="16" t="s">
        <v>18</v>
      </c>
      <c r="K21" s="22"/>
    </row>
    <row r="22" ht="109" customHeight="1" spans="1:11">
      <c r="A22" s="32">
        <v>17</v>
      </c>
      <c r="B22" s="17" t="s">
        <v>59</v>
      </c>
      <c r="C22" s="17" t="s">
        <v>62</v>
      </c>
      <c r="D22" s="17" t="s">
        <v>63</v>
      </c>
      <c r="E22" s="18" t="s">
        <v>17</v>
      </c>
      <c r="F22" s="34">
        <v>4648.47</v>
      </c>
      <c r="G22" s="20">
        <f t="shared" si="2"/>
        <v>1394</v>
      </c>
      <c r="H22" s="35"/>
      <c r="I22" s="14">
        <f t="shared" si="3"/>
        <v>1394</v>
      </c>
      <c r="J22" s="16" t="s">
        <v>18</v>
      </c>
      <c r="K22" s="22"/>
    </row>
    <row r="23" ht="49" customHeight="1" spans="1:11">
      <c r="A23" s="32">
        <v>18</v>
      </c>
      <c r="B23" s="17" t="s">
        <v>64</v>
      </c>
      <c r="C23" s="17" t="s">
        <v>65</v>
      </c>
      <c r="D23" s="17" t="s">
        <v>66</v>
      </c>
      <c r="E23" s="18" t="s">
        <v>49</v>
      </c>
      <c r="F23" s="34">
        <v>9157.05</v>
      </c>
      <c r="G23" s="20">
        <v>2400</v>
      </c>
      <c r="H23" s="37">
        <v>2400</v>
      </c>
      <c r="I23" s="14">
        <f t="shared" si="3"/>
        <v>0</v>
      </c>
      <c r="J23" s="16" t="s">
        <v>50</v>
      </c>
      <c r="K23" s="16" t="s">
        <v>67</v>
      </c>
    </row>
    <row r="24" ht="36" spans="1:11">
      <c r="A24" s="32">
        <v>19</v>
      </c>
      <c r="B24" s="17" t="s">
        <v>64</v>
      </c>
      <c r="C24" s="17" t="s">
        <v>68</v>
      </c>
      <c r="D24" s="17" t="s">
        <v>69</v>
      </c>
      <c r="E24" s="18" t="s">
        <v>17</v>
      </c>
      <c r="F24" s="34">
        <v>531.14</v>
      </c>
      <c r="G24" s="20">
        <f>INT(F24*0.3)</f>
        <v>159</v>
      </c>
      <c r="H24" s="35"/>
      <c r="I24" s="14">
        <f t="shared" si="3"/>
        <v>159</v>
      </c>
      <c r="J24" s="16" t="s">
        <v>18</v>
      </c>
      <c r="K24" s="22"/>
    </row>
    <row r="25" ht="36" customHeight="1" spans="1:11">
      <c r="A25" s="8" t="s">
        <v>70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ht="36" spans="1:11">
      <c r="A26" s="38">
        <v>20</v>
      </c>
      <c r="B26" s="17" t="s">
        <v>14</v>
      </c>
      <c r="C26" s="17" t="s">
        <v>71</v>
      </c>
      <c r="D26" s="17" t="s">
        <v>72</v>
      </c>
      <c r="E26" s="18" t="s">
        <v>28</v>
      </c>
      <c r="F26" s="19">
        <v>280.43</v>
      </c>
      <c r="G26" s="19">
        <f>INT(F26*0.3*0.71135)</f>
        <v>59</v>
      </c>
      <c r="H26" s="39"/>
      <c r="I26" s="12">
        <f>G26-H26</f>
        <v>59</v>
      </c>
      <c r="J26" s="16" t="s">
        <v>18</v>
      </c>
      <c r="K26" s="23"/>
    </row>
    <row r="27" ht="36" spans="1:11">
      <c r="A27" s="38">
        <v>21</v>
      </c>
      <c r="B27" s="17" t="s">
        <v>14</v>
      </c>
      <c r="C27" s="17" t="s">
        <v>73</v>
      </c>
      <c r="D27" s="17" t="s">
        <v>74</v>
      </c>
      <c r="E27" s="18" t="s">
        <v>28</v>
      </c>
      <c r="F27" s="19">
        <v>5562.61</v>
      </c>
      <c r="G27" s="19">
        <f t="shared" ref="G27:G38" si="4">INT(F27*0.3*0.71135)</f>
        <v>1187</v>
      </c>
      <c r="H27" s="39"/>
      <c r="I27" s="19">
        <f t="shared" ref="I27:I38" si="5">G27-H27</f>
        <v>1187</v>
      </c>
      <c r="J27" s="16" t="s">
        <v>18</v>
      </c>
      <c r="K27" s="22"/>
    </row>
    <row r="28" ht="36" spans="1:11">
      <c r="A28" s="38">
        <v>22</v>
      </c>
      <c r="B28" s="17" t="s">
        <v>75</v>
      </c>
      <c r="C28" s="17" t="s">
        <v>76</v>
      </c>
      <c r="D28" s="17" t="s">
        <v>77</v>
      </c>
      <c r="E28" s="18" t="s">
        <v>17</v>
      </c>
      <c r="F28" s="19">
        <v>418.35</v>
      </c>
      <c r="G28" s="19">
        <f>INT(F28*0.4*0.71135)</f>
        <v>119</v>
      </c>
      <c r="H28" s="39"/>
      <c r="I28" s="19">
        <f t="shared" si="5"/>
        <v>119</v>
      </c>
      <c r="J28" s="16" t="s">
        <v>78</v>
      </c>
      <c r="K28" s="22"/>
    </row>
    <row r="29" ht="36" spans="1:11">
      <c r="A29" s="38">
        <v>23</v>
      </c>
      <c r="B29" s="17" t="s">
        <v>64</v>
      </c>
      <c r="C29" s="17" t="s">
        <v>79</v>
      </c>
      <c r="D29" s="17" t="s">
        <v>80</v>
      </c>
      <c r="E29" s="18" t="s">
        <v>17</v>
      </c>
      <c r="F29" s="19">
        <v>4400.89</v>
      </c>
      <c r="G29" s="19">
        <f t="shared" si="4"/>
        <v>939</v>
      </c>
      <c r="H29" s="39"/>
      <c r="I29" s="19">
        <f t="shared" si="5"/>
        <v>939</v>
      </c>
      <c r="J29" s="16" t="s">
        <v>18</v>
      </c>
      <c r="K29" s="23"/>
    </row>
    <row r="30" ht="36" spans="1:11">
      <c r="A30" s="38">
        <v>24</v>
      </c>
      <c r="B30" s="17" t="s">
        <v>64</v>
      </c>
      <c r="C30" s="17" t="s">
        <v>81</v>
      </c>
      <c r="D30" s="17" t="s">
        <v>82</v>
      </c>
      <c r="E30" s="18" t="s">
        <v>17</v>
      </c>
      <c r="F30" s="19">
        <v>231.93</v>
      </c>
      <c r="G30" s="19">
        <f>INT(F30*0.4*0.71135)</f>
        <v>65</v>
      </c>
      <c r="H30" s="39"/>
      <c r="I30" s="19">
        <f t="shared" si="5"/>
        <v>65</v>
      </c>
      <c r="J30" s="16" t="s">
        <v>78</v>
      </c>
      <c r="K30" s="23"/>
    </row>
    <row r="31" ht="36" spans="1:11">
      <c r="A31" s="38">
        <v>25</v>
      </c>
      <c r="B31" s="17" t="s">
        <v>37</v>
      </c>
      <c r="C31" s="17" t="s">
        <v>83</v>
      </c>
      <c r="D31" s="17" t="s">
        <v>84</v>
      </c>
      <c r="E31" s="18" t="s">
        <v>17</v>
      </c>
      <c r="F31" s="19">
        <v>386.32</v>
      </c>
      <c r="G31" s="19">
        <f>INT(F31*0.4*0.71135)</f>
        <v>109</v>
      </c>
      <c r="H31" s="39"/>
      <c r="I31" s="19">
        <f t="shared" si="5"/>
        <v>109</v>
      </c>
      <c r="J31" s="16" t="s">
        <v>78</v>
      </c>
      <c r="K31" s="22"/>
    </row>
    <row r="32" ht="36" spans="1:11">
      <c r="A32" s="38">
        <v>26</v>
      </c>
      <c r="B32" s="17" t="s">
        <v>59</v>
      </c>
      <c r="C32" s="17" t="s">
        <v>85</v>
      </c>
      <c r="D32" s="17" t="s">
        <v>86</v>
      </c>
      <c r="E32" s="18" t="s">
        <v>17</v>
      </c>
      <c r="F32" s="19">
        <v>4550</v>
      </c>
      <c r="G32" s="19">
        <f t="shared" si="4"/>
        <v>970</v>
      </c>
      <c r="H32" s="22"/>
      <c r="I32" s="19">
        <f t="shared" si="5"/>
        <v>970</v>
      </c>
      <c r="J32" s="16" t="s">
        <v>18</v>
      </c>
      <c r="K32" s="22"/>
    </row>
    <row r="33" ht="36" spans="1:11">
      <c r="A33" s="38">
        <v>27</v>
      </c>
      <c r="B33" s="17" t="s">
        <v>59</v>
      </c>
      <c r="C33" s="17" t="s">
        <v>87</v>
      </c>
      <c r="D33" s="17" t="s">
        <v>88</v>
      </c>
      <c r="E33" s="18" t="s">
        <v>17</v>
      </c>
      <c r="F33" s="19">
        <v>2184.19</v>
      </c>
      <c r="G33" s="19">
        <f t="shared" si="4"/>
        <v>466</v>
      </c>
      <c r="H33" s="22"/>
      <c r="I33" s="19">
        <f t="shared" si="5"/>
        <v>466</v>
      </c>
      <c r="J33" s="16" t="s">
        <v>18</v>
      </c>
      <c r="K33" s="22"/>
    </row>
    <row r="34" ht="36" spans="1:11">
      <c r="A34" s="38">
        <v>28</v>
      </c>
      <c r="B34" s="17" t="s">
        <v>89</v>
      </c>
      <c r="C34" s="17" t="s">
        <v>90</v>
      </c>
      <c r="D34" s="17" t="s">
        <v>91</v>
      </c>
      <c r="E34" s="18" t="s">
        <v>28</v>
      </c>
      <c r="F34" s="19">
        <v>388.96</v>
      </c>
      <c r="G34" s="19">
        <f t="shared" si="4"/>
        <v>83</v>
      </c>
      <c r="H34" s="22"/>
      <c r="I34" s="19">
        <f t="shared" si="5"/>
        <v>83</v>
      </c>
      <c r="J34" s="16" t="s">
        <v>18</v>
      </c>
      <c r="K34" s="22"/>
    </row>
    <row r="35" ht="36" spans="1:11">
      <c r="A35" s="38">
        <v>29</v>
      </c>
      <c r="B35" s="17" t="s">
        <v>89</v>
      </c>
      <c r="C35" s="17" t="s">
        <v>92</v>
      </c>
      <c r="D35" s="17" t="s">
        <v>93</v>
      </c>
      <c r="E35" s="18" t="s">
        <v>28</v>
      </c>
      <c r="F35" s="19">
        <v>4048.78</v>
      </c>
      <c r="G35" s="19">
        <f t="shared" si="4"/>
        <v>864</v>
      </c>
      <c r="H35" s="19">
        <v>476</v>
      </c>
      <c r="I35" s="19">
        <f t="shared" si="5"/>
        <v>388</v>
      </c>
      <c r="J35" s="16" t="s">
        <v>18</v>
      </c>
      <c r="K35" s="40" t="s">
        <v>94</v>
      </c>
    </row>
    <row r="36" ht="36" spans="1:11">
      <c r="A36" s="38">
        <v>30</v>
      </c>
      <c r="B36" s="17" t="s">
        <v>89</v>
      </c>
      <c r="C36" s="17" t="s">
        <v>95</v>
      </c>
      <c r="D36" s="17" t="s">
        <v>96</v>
      </c>
      <c r="E36" s="18" t="s">
        <v>28</v>
      </c>
      <c r="F36" s="19">
        <v>3766.78</v>
      </c>
      <c r="G36" s="19">
        <f t="shared" si="4"/>
        <v>803</v>
      </c>
      <c r="H36" s="19">
        <v>613</v>
      </c>
      <c r="I36" s="19">
        <f t="shared" si="5"/>
        <v>190</v>
      </c>
      <c r="J36" s="16" t="s">
        <v>18</v>
      </c>
      <c r="K36" s="40" t="s">
        <v>97</v>
      </c>
    </row>
    <row r="37" ht="76" customHeight="1" spans="1:11">
      <c r="A37" s="38">
        <v>31</v>
      </c>
      <c r="B37" s="17" t="s">
        <v>89</v>
      </c>
      <c r="C37" s="17" t="s">
        <v>98</v>
      </c>
      <c r="D37" s="17" t="s">
        <v>99</v>
      </c>
      <c r="E37" s="18" t="s">
        <v>28</v>
      </c>
      <c r="F37" s="19">
        <v>719.81</v>
      </c>
      <c r="G37" s="19">
        <f t="shared" si="4"/>
        <v>153</v>
      </c>
      <c r="H37" s="22"/>
      <c r="I37" s="19">
        <f t="shared" si="5"/>
        <v>153</v>
      </c>
      <c r="J37" s="16" t="s">
        <v>18</v>
      </c>
      <c r="K37" s="40"/>
    </row>
    <row r="38" ht="36" spans="1:11">
      <c r="A38" s="38">
        <v>32</v>
      </c>
      <c r="B38" s="17" t="s">
        <v>89</v>
      </c>
      <c r="C38" s="17" t="s">
        <v>100</v>
      </c>
      <c r="D38" s="17" t="s">
        <v>101</v>
      </c>
      <c r="E38" s="18" t="s">
        <v>17</v>
      </c>
      <c r="F38" s="19">
        <v>131.28</v>
      </c>
      <c r="G38" s="19">
        <f t="shared" si="4"/>
        <v>28</v>
      </c>
      <c r="H38" s="22"/>
      <c r="I38" s="19">
        <f t="shared" si="5"/>
        <v>28</v>
      </c>
      <c r="J38" s="16" t="s">
        <v>18</v>
      </c>
      <c r="K38" s="22"/>
    </row>
    <row r="39" ht="31" customHeight="1" spans="1:11">
      <c r="A39" s="41" t="s">
        <v>102</v>
      </c>
      <c r="B39" s="41"/>
      <c r="C39" s="41"/>
      <c r="D39" s="41"/>
      <c r="E39" s="41"/>
      <c r="F39" s="41"/>
      <c r="G39" s="41"/>
      <c r="H39" s="41"/>
      <c r="I39" s="42">
        <f>SUM(I5:I11,I13:I24,I26:I38)</f>
        <v>18189</v>
      </c>
      <c r="J39" s="43"/>
      <c r="K39" s="43"/>
    </row>
  </sheetData>
  <autoFilter xmlns:etc="http://www.wps.cn/officeDocument/2017/etCustomData" ref="A3:K39" etc:filterBottomFollowUsedRange="0">
    <extLst/>
  </autoFilter>
  <mergeCells count="5">
    <mergeCell ref="A2:K2"/>
    <mergeCell ref="A4:K4"/>
    <mergeCell ref="A12:K12"/>
    <mergeCell ref="A25:K25"/>
    <mergeCell ref="A39:H39"/>
  </mergeCells>
  <dataValidations count="1">
    <dataValidation type="list" allowBlank="1" showInputMessage="1" showErrorMessage="1" sqref="E5:E24 E26:E38">
      <formula1>"城乡商贸流通,生活必需品保供,农村商贸流通,流通骨干企业,再生资源回收"</formula1>
    </dataValidation>
  </dataValidations>
  <pageMargins left="0.751388888888889" right="0.751388888888889" top="0.60625" bottom="0.60625" header="0.5" footer="0.5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59297</dc:creator>
  <cp:lastModifiedBy>杨杰</cp:lastModifiedBy>
  <dcterms:created xsi:type="dcterms:W3CDTF">2026-10-18T08:51:00Z</dcterms:created>
  <dcterms:modified xsi:type="dcterms:W3CDTF">2026-10-23T08:14:03Z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ABA542C088D840F7B2281F1A705B24E2_13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